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AS-EIGYO1810U\Desktop\"/>
    </mc:Choice>
  </mc:AlternateContent>
  <xr:revisionPtr revIDLastSave="0" documentId="8_{5FD86AF3-D1A1-47AD-9021-F6FC4698B4A6}" xr6:coauthVersionLast="47" xr6:coauthVersionMax="47" xr10:uidLastSave="{00000000-0000-0000-0000-000000000000}"/>
  <bookViews>
    <workbookView xWindow="-120" yWindow="-120" windowWidth="29040" windowHeight="15840" xr2:uid="{201ED5A0-0E51-45E8-AA28-B5FFB5C5CFD3}"/>
  </bookViews>
  <sheets>
    <sheet name="5400" sheetId="2" r:id="rId1"/>
    <sheet name="54A" sheetId="3" r:id="rId2"/>
    <sheet name="84A" sheetId="1" r:id="rId3"/>
    <sheet name="124A,AP" sheetId="5" r:id="rId4"/>
    <sheet name="4536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12" i="5"/>
  <c r="D13" i="5"/>
  <c r="D14" i="5"/>
  <c r="D15" i="5"/>
  <c r="D16" i="5"/>
  <c r="D17" i="5"/>
  <c r="D18" i="5"/>
  <c r="D19" i="5"/>
  <c r="D10" i="5"/>
  <c r="D19" i="3"/>
  <c r="D11" i="3"/>
  <c r="D12" i="3"/>
  <c r="D13" i="3"/>
  <c r="D14" i="3"/>
  <c r="D15" i="3"/>
  <c r="D16" i="3"/>
  <c r="D17" i="3"/>
  <c r="D18" i="3"/>
  <c r="D10" i="3"/>
  <c r="D11" i="1"/>
  <c r="D12" i="1"/>
  <c r="D13" i="1"/>
  <c r="D14" i="1"/>
  <c r="D15" i="1"/>
  <c r="D16" i="1"/>
  <c r="D17" i="1"/>
  <c r="D18" i="1"/>
  <c r="D19" i="1"/>
  <c r="D10" i="1"/>
  <c r="E10" i="4"/>
  <c r="J6" i="5"/>
  <c r="F19" i="5" s="1"/>
  <c r="C10" i="4"/>
  <c r="C11" i="4"/>
  <c r="E11" i="4" s="1"/>
  <c r="C12" i="4"/>
  <c r="E12" i="4" s="1"/>
  <c r="C13" i="4"/>
  <c r="C14" i="4"/>
  <c r="E14" i="4" s="1"/>
  <c r="C15" i="4"/>
  <c r="C16" i="4"/>
  <c r="E16" i="4" s="1"/>
  <c r="C17" i="4"/>
  <c r="E17" i="4" s="1"/>
  <c r="C18" i="4"/>
  <c r="E18" i="4" s="1"/>
  <c r="C19" i="4"/>
  <c r="E19" i="4" s="1"/>
  <c r="C20" i="4"/>
  <c r="G20" i="4" s="1"/>
  <c r="C21" i="4"/>
  <c r="C22" i="4"/>
  <c r="E22" i="4" s="1"/>
  <c r="E13" i="4"/>
  <c r="E15" i="4"/>
  <c r="E21" i="4"/>
  <c r="G21" i="4"/>
  <c r="K6" i="4"/>
  <c r="D11" i="2"/>
  <c r="D12" i="2"/>
  <c r="D13" i="2"/>
  <c r="D14" i="2"/>
  <c r="D15" i="2"/>
  <c r="D16" i="2"/>
  <c r="D17" i="2"/>
  <c r="D18" i="2"/>
  <c r="D19" i="2"/>
  <c r="D20" i="2"/>
  <c r="D21" i="2"/>
  <c r="D10" i="2"/>
  <c r="J6" i="3"/>
  <c r="F18" i="3" s="1"/>
  <c r="J6" i="2"/>
  <c r="F19" i="2" s="1"/>
  <c r="J6" i="1"/>
  <c r="F15" i="1" s="1"/>
  <c r="F11" i="5" l="1"/>
  <c r="F12" i="5"/>
  <c r="F16" i="5"/>
  <c r="F13" i="5"/>
  <c r="F17" i="5"/>
  <c r="F14" i="5"/>
  <c r="F18" i="5"/>
  <c r="F10" i="5"/>
  <c r="F15" i="5"/>
  <c r="E20" i="4"/>
  <c r="G22" i="4"/>
  <c r="G18" i="4"/>
  <c r="G15" i="4"/>
  <c r="G16" i="4"/>
  <c r="G19" i="4"/>
  <c r="G11" i="4"/>
  <c r="G12" i="4"/>
  <c r="G13" i="4"/>
  <c r="G17" i="4"/>
  <c r="G10" i="4"/>
  <c r="G14" i="4"/>
  <c r="F20" i="2"/>
  <c r="F21" i="2"/>
  <c r="F16" i="1"/>
  <c r="F17" i="1"/>
  <c r="F18" i="1"/>
  <c r="F11" i="1"/>
  <c r="F19" i="1"/>
  <c r="F12" i="1"/>
  <c r="F13" i="1"/>
  <c r="F14" i="1"/>
  <c r="F14" i="3"/>
  <c r="F19" i="3"/>
  <c r="F12" i="3"/>
  <c r="F13" i="3"/>
  <c r="F15" i="3"/>
  <c r="F11" i="3"/>
  <c r="F16" i="3"/>
  <c r="F17" i="3"/>
  <c r="F10" i="3"/>
  <c r="F10" i="2"/>
  <c r="F18" i="2"/>
  <c r="F11" i="2"/>
  <c r="F12" i="2"/>
  <c r="F14" i="2"/>
  <c r="F17" i="2"/>
  <c r="F13" i="2"/>
  <c r="F15" i="2"/>
  <c r="F16" i="2"/>
  <c r="F10" i="1"/>
</calcChain>
</file>

<file path=xl/sharedStrings.xml><?xml version="1.0" encoding="utf-8"?>
<sst xmlns="http://schemas.openxmlformats.org/spreadsheetml/2006/main" count="254" uniqueCount="25">
  <si>
    <t>HP-84A圧力</t>
    <rPh sb="6" eb="8">
      <t>アツリョク</t>
    </rPh>
    <phoneticPr fontId="1"/>
  </si>
  <si>
    <t>ツマミダイヤル</t>
    <phoneticPr fontId="1"/>
  </si>
  <si>
    <t>面圧（80㎝×40㎝）</t>
    <rPh sb="0" eb="2">
      <t>メンアツ</t>
    </rPh>
    <phoneticPr fontId="1"/>
  </si>
  <si>
    <t>使用するシリコンマット</t>
    <rPh sb="0" eb="2">
      <t>シヨウ</t>
    </rPh>
    <phoneticPr fontId="1"/>
  </si>
  <si>
    <t>㎠</t>
    <phoneticPr fontId="1"/>
  </si>
  <si>
    <t>縦㎝</t>
    <rPh sb="0" eb="1">
      <t>タテ</t>
    </rPh>
    <phoneticPr fontId="1"/>
  </si>
  <si>
    <t>横㎝</t>
    <rPh sb="0" eb="1">
      <t>ヨコ</t>
    </rPh>
    <phoneticPr fontId="1"/>
  </si>
  <si>
    <t>↓</t>
    <phoneticPr fontId="1"/>
  </si>
  <si>
    <t>ここに使用するシリコンマットのサイズ記入</t>
    <rPh sb="3" eb="5">
      <t>シヨウ</t>
    </rPh>
    <rPh sb="18" eb="20">
      <t>キニュウ</t>
    </rPh>
    <phoneticPr fontId="1"/>
  </si>
  <si>
    <t>㎏</t>
    <phoneticPr fontId="1"/>
  </si>
  <si>
    <t>g/㎠</t>
    <phoneticPr fontId="1"/>
  </si>
  <si>
    <t>HSP-5400圧力</t>
    <rPh sb="8" eb="10">
      <t>アツリョク</t>
    </rPh>
    <phoneticPr fontId="1"/>
  </si>
  <si>
    <t>面圧（50㎝×40㎝）</t>
    <rPh sb="0" eb="2">
      <t>メンアツ</t>
    </rPh>
    <phoneticPr fontId="1"/>
  </si>
  <si>
    <t>使用するシリコンマットまたは下ゴテ</t>
    <rPh sb="0" eb="2">
      <t>シヨウ</t>
    </rPh>
    <rPh sb="14" eb="15">
      <t>シタ</t>
    </rPh>
    <phoneticPr fontId="1"/>
  </si>
  <si>
    <t>ここに使用するシリコンマット（下ゴテ）のサイズ記入</t>
    <rPh sb="3" eb="5">
      <t>シヨウ</t>
    </rPh>
    <rPh sb="15" eb="16">
      <t>シタ</t>
    </rPh>
    <rPh sb="23" eb="25">
      <t>キニュウ</t>
    </rPh>
    <phoneticPr fontId="1"/>
  </si>
  <si>
    <t>HP-54A圧力</t>
    <rPh sb="6" eb="8">
      <t>アツリョク</t>
    </rPh>
    <phoneticPr fontId="1"/>
  </si>
  <si>
    <t>標準ゴテでの㎠圧力</t>
    <rPh sb="0" eb="2">
      <t>ヒョウジュン</t>
    </rPh>
    <rPh sb="7" eb="9">
      <t>アツリョク</t>
    </rPh>
    <phoneticPr fontId="1"/>
  </si>
  <si>
    <t>上記で掛かる圧力㎠</t>
    <rPh sb="0" eb="2">
      <t>ジョウキ</t>
    </rPh>
    <rPh sb="3" eb="4">
      <t>カ</t>
    </rPh>
    <rPh sb="6" eb="8">
      <t>アツリョク</t>
    </rPh>
    <phoneticPr fontId="1"/>
  </si>
  <si>
    <t>HP-4536A圧力</t>
    <rPh sb="8" eb="10">
      <t>アツリョク</t>
    </rPh>
    <phoneticPr fontId="1"/>
  </si>
  <si>
    <t>レギュレーター</t>
    <phoneticPr fontId="1"/>
  </si>
  <si>
    <t>面圧（45㎝×36㎝）</t>
    <rPh sb="0" eb="2">
      <t>メンアツ</t>
    </rPh>
    <phoneticPr fontId="1"/>
  </si>
  <si>
    <t>Mpa</t>
    <phoneticPr fontId="1"/>
  </si>
  <si>
    <t>上記で掛かる圧力㎠</t>
    <rPh sb="3" eb="4">
      <t>カ</t>
    </rPh>
    <rPh sb="6" eb="8">
      <t>アツリョク</t>
    </rPh>
    <phoneticPr fontId="1"/>
  </si>
  <si>
    <t>HP-124A,AP圧力</t>
    <rPh sb="10" eb="12">
      <t>アツリョク</t>
    </rPh>
    <phoneticPr fontId="1"/>
  </si>
  <si>
    <t>面圧（120㎝×40㎝）</t>
    <rPh sb="0" eb="2">
      <t>メンアツ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</si>
</sst>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A87E1-2A56-4FF4-A2C2-B3BC5B8F925E}">
  <dimension ref="A1:M21"/>
  <sheetViews>
    <sheetView tabSelected="1" workbookViewId="0"/>
  </sheetViews>
  <sheetFormatPr defaultRowHeight="18.75" x14ac:dyDescent="0.4"/>
  <cols>
    <col min="1" max="1" width="13.375" customWidth="1"/>
    <col min="2" max="2" width="16.875" customWidth="1"/>
    <col min="3" max="3" width="3.125" customWidth="1"/>
    <col min="4" max="4" width="17" customWidth="1"/>
    <col min="5" max="5" width="4.375" customWidth="1"/>
    <col min="6" max="6" width="18.625" customWidth="1"/>
    <col min="7" max="7" width="4.375" customWidth="1"/>
  </cols>
  <sheetData>
    <row r="1" spans="1:13" x14ac:dyDescent="0.4">
      <c r="B1" s="30" t="s">
        <v>11</v>
      </c>
      <c r="C1" s="30"/>
      <c r="D1" s="30"/>
      <c r="E1" s="30"/>
      <c r="F1" s="31"/>
      <c r="G1" s="31"/>
      <c r="H1" s="31"/>
      <c r="I1" s="31"/>
    </row>
    <row r="2" spans="1:13" ht="19.5" thickBot="1" x14ac:dyDescent="0.45">
      <c r="B2" s="31"/>
      <c r="C2" s="31"/>
      <c r="D2" s="31"/>
      <c r="E2" s="31"/>
      <c r="F2" s="31"/>
      <c r="G2" s="31"/>
      <c r="H2" s="31"/>
      <c r="I2" s="31"/>
    </row>
    <row r="3" spans="1:13" ht="18" customHeight="1" x14ac:dyDescent="0.4">
      <c r="B3" s="1"/>
      <c r="C3" s="1"/>
      <c r="D3" s="1"/>
      <c r="E3" s="1"/>
      <c r="F3" s="3"/>
      <c r="G3" s="5"/>
      <c r="H3" s="4" t="s">
        <v>14</v>
      </c>
      <c r="I3" s="5"/>
      <c r="J3" s="6"/>
      <c r="K3" s="6"/>
      <c r="L3" s="6"/>
      <c r="M3" s="7"/>
    </row>
    <row r="4" spans="1:13" ht="18" customHeight="1" x14ac:dyDescent="0.4">
      <c r="B4" s="1"/>
      <c r="C4" s="1"/>
      <c r="D4" s="1"/>
      <c r="E4" s="1"/>
      <c r="F4" s="8"/>
      <c r="G4" s="1"/>
      <c r="H4" s="9" t="s">
        <v>7</v>
      </c>
      <c r="I4" s="9" t="s">
        <v>7</v>
      </c>
      <c r="M4" s="10"/>
    </row>
    <row r="5" spans="1:13" ht="19.5" thickBot="1" x14ac:dyDescent="0.45">
      <c r="F5" s="32" t="s">
        <v>13</v>
      </c>
      <c r="H5" t="s">
        <v>5</v>
      </c>
      <c r="I5" t="s">
        <v>6</v>
      </c>
      <c r="J5" t="s">
        <v>4</v>
      </c>
      <c r="M5" s="10"/>
    </row>
    <row r="6" spans="1:13" ht="19.5" thickBot="1" x14ac:dyDescent="0.45">
      <c r="F6" s="33"/>
      <c r="G6" s="13"/>
      <c r="H6" s="29">
        <v>10</v>
      </c>
      <c r="I6" s="29">
        <v>10</v>
      </c>
      <c r="J6" s="2">
        <f>SUM(H6)*I6</f>
        <v>100</v>
      </c>
      <c r="K6" s="13"/>
      <c r="L6" s="13"/>
      <c r="M6" s="14"/>
    </row>
    <row r="8" spans="1:13" x14ac:dyDescent="0.4">
      <c r="A8" s="15" t="s">
        <v>1</v>
      </c>
      <c r="B8" s="17" t="s">
        <v>12</v>
      </c>
      <c r="C8" s="18"/>
      <c r="D8" s="17" t="s">
        <v>16</v>
      </c>
      <c r="E8" s="25"/>
      <c r="F8" s="27" t="s">
        <v>22</v>
      </c>
      <c r="G8" s="25"/>
    </row>
    <row r="9" spans="1:13" x14ac:dyDescent="0.4">
      <c r="A9" s="15">
        <v>0</v>
      </c>
      <c r="B9" s="21">
        <v>0</v>
      </c>
      <c r="C9" s="24" t="s">
        <v>9</v>
      </c>
      <c r="D9" s="21">
        <v>0</v>
      </c>
      <c r="E9" s="22" t="s">
        <v>10</v>
      </c>
      <c r="F9" s="21">
        <v>0</v>
      </c>
      <c r="G9" s="22" t="s">
        <v>10</v>
      </c>
    </row>
    <row r="10" spans="1:13" x14ac:dyDescent="0.4">
      <c r="A10" s="15">
        <v>1</v>
      </c>
      <c r="B10" s="23">
        <v>50</v>
      </c>
      <c r="C10" s="24" t="s">
        <v>9</v>
      </c>
      <c r="D10" s="23">
        <f>SUM(B10*1000)/2000</f>
        <v>25</v>
      </c>
      <c r="E10" s="22" t="s">
        <v>10</v>
      </c>
      <c r="F10" s="21">
        <f>SUM(B10*1000)/$J$6</f>
        <v>500</v>
      </c>
      <c r="G10" s="22" t="s">
        <v>10</v>
      </c>
    </row>
    <row r="11" spans="1:13" x14ac:dyDescent="0.4">
      <c r="A11" s="15">
        <v>2</v>
      </c>
      <c r="B11" s="23">
        <v>100</v>
      </c>
      <c r="C11" s="24" t="s">
        <v>9</v>
      </c>
      <c r="D11" s="23">
        <f t="shared" ref="D11:D21" si="0">SUM(B11*1000)/2000</f>
        <v>50</v>
      </c>
      <c r="E11" s="22" t="s">
        <v>10</v>
      </c>
      <c r="F11" s="21">
        <f t="shared" ref="F11:F21" si="1">SUM(B11*1000)/$J$6</f>
        <v>1000</v>
      </c>
      <c r="G11" s="22" t="s">
        <v>10</v>
      </c>
    </row>
    <row r="12" spans="1:13" x14ac:dyDescent="0.4">
      <c r="A12" s="15">
        <v>3</v>
      </c>
      <c r="B12" s="23">
        <v>150</v>
      </c>
      <c r="C12" s="24" t="s">
        <v>9</v>
      </c>
      <c r="D12" s="23">
        <f t="shared" si="0"/>
        <v>75</v>
      </c>
      <c r="E12" s="22" t="s">
        <v>10</v>
      </c>
      <c r="F12" s="21">
        <f t="shared" si="1"/>
        <v>1500</v>
      </c>
      <c r="G12" s="22" t="s">
        <v>10</v>
      </c>
    </row>
    <row r="13" spans="1:13" x14ac:dyDescent="0.4">
      <c r="A13" s="15">
        <v>4</v>
      </c>
      <c r="B13" s="23">
        <v>200</v>
      </c>
      <c r="C13" s="24" t="s">
        <v>9</v>
      </c>
      <c r="D13" s="23">
        <f t="shared" si="0"/>
        <v>100</v>
      </c>
      <c r="E13" s="22" t="s">
        <v>10</v>
      </c>
      <c r="F13" s="21">
        <f t="shared" si="1"/>
        <v>2000</v>
      </c>
      <c r="G13" s="22" t="s">
        <v>10</v>
      </c>
    </row>
    <row r="14" spans="1:13" x14ac:dyDescent="0.4">
      <c r="A14" s="15">
        <v>5</v>
      </c>
      <c r="B14" s="23">
        <v>250</v>
      </c>
      <c r="C14" s="24" t="s">
        <v>9</v>
      </c>
      <c r="D14" s="23">
        <f t="shared" si="0"/>
        <v>125</v>
      </c>
      <c r="E14" s="22" t="s">
        <v>10</v>
      </c>
      <c r="F14" s="21">
        <f t="shared" si="1"/>
        <v>2500</v>
      </c>
      <c r="G14" s="22" t="s">
        <v>10</v>
      </c>
    </row>
    <row r="15" spans="1:13" x14ac:dyDescent="0.4">
      <c r="A15" s="15">
        <v>6</v>
      </c>
      <c r="B15" s="23">
        <v>300</v>
      </c>
      <c r="C15" s="24" t="s">
        <v>9</v>
      </c>
      <c r="D15" s="23">
        <f t="shared" si="0"/>
        <v>150</v>
      </c>
      <c r="E15" s="22" t="s">
        <v>10</v>
      </c>
      <c r="F15" s="21">
        <f t="shared" si="1"/>
        <v>3000</v>
      </c>
      <c r="G15" s="22" t="s">
        <v>10</v>
      </c>
    </row>
    <row r="16" spans="1:13" x14ac:dyDescent="0.4">
      <c r="A16" s="15">
        <v>7</v>
      </c>
      <c r="B16" s="23">
        <v>350</v>
      </c>
      <c r="C16" s="24" t="s">
        <v>9</v>
      </c>
      <c r="D16" s="23">
        <f t="shared" si="0"/>
        <v>175</v>
      </c>
      <c r="E16" s="22" t="s">
        <v>10</v>
      </c>
      <c r="F16" s="21">
        <f t="shared" si="1"/>
        <v>3500</v>
      </c>
      <c r="G16" s="22" t="s">
        <v>10</v>
      </c>
    </row>
    <row r="17" spans="1:7" x14ac:dyDescent="0.4">
      <c r="A17" s="15">
        <v>8</v>
      </c>
      <c r="B17" s="23">
        <v>400</v>
      </c>
      <c r="C17" s="24" t="s">
        <v>9</v>
      </c>
      <c r="D17" s="23">
        <f t="shared" si="0"/>
        <v>200</v>
      </c>
      <c r="E17" s="22" t="s">
        <v>10</v>
      </c>
      <c r="F17" s="21">
        <f t="shared" si="1"/>
        <v>4000</v>
      </c>
      <c r="G17" s="22" t="s">
        <v>10</v>
      </c>
    </row>
    <row r="18" spans="1:7" x14ac:dyDescent="0.4">
      <c r="A18" s="15">
        <v>9</v>
      </c>
      <c r="B18" s="23">
        <v>450</v>
      </c>
      <c r="C18" s="24" t="s">
        <v>9</v>
      </c>
      <c r="D18" s="23">
        <f t="shared" si="0"/>
        <v>225</v>
      </c>
      <c r="E18" s="22" t="s">
        <v>10</v>
      </c>
      <c r="F18" s="21">
        <f t="shared" si="1"/>
        <v>4500</v>
      </c>
      <c r="G18" s="22" t="s">
        <v>10</v>
      </c>
    </row>
    <row r="19" spans="1:7" x14ac:dyDescent="0.4">
      <c r="A19" s="15">
        <v>10</v>
      </c>
      <c r="B19" s="23">
        <v>500</v>
      </c>
      <c r="C19" s="24" t="s">
        <v>9</v>
      </c>
      <c r="D19" s="23">
        <f t="shared" si="0"/>
        <v>250</v>
      </c>
      <c r="E19" s="22" t="s">
        <v>10</v>
      </c>
      <c r="F19" s="21">
        <f t="shared" si="1"/>
        <v>5000</v>
      </c>
      <c r="G19" s="22" t="s">
        <v>10</v>
      </c>
    </row>
    <row r="20" spans="1:7" x14ac:dyDescent="0.4">
      <c r="A20" s="15">
        <v>11</v>
      </c>
      <c r="B20" s="23">
        <v>550</v>
      </c>
      <c r="C20" s="24" t="s">
        <v>9</v>
      </c>
      <c r="D20" s="23">
        <f t="shared" si="0"/>
        <v>275</v>
      </c>
      <c r="E20" s="22" t="s">
        <v>10</v>
      </c>
      <c r="F20" s="21">
        <f t="shared" si="1"/>
        <v>5500</v>
      </c>
      <c r="G20" s="22" t="s">
        <v>10</v>
      </c>
    </row>
    <row r="21" spans="1:7" x14ac:dyDescent="0.4">
      <c r="A21" s="15">
        <v>12</v>
      </c>
      <c r="B21" s="19">
        <v>600</v>
      </c>
      <c r="C21" s="20" t="s">
        <v>9</v>
      </c>
      <c r="D21" s="19">
        <f t="shared" si="0"/>
        <v>300</v>
      </c>
      <c r="E21" s="26" t="s">
        <v>10</v>
      </c>
      <c r="F21" s="28">
        <f t="shared" si="1"/>
        <v>6000</v>
      </c>
      <c r="G21" s="26" t="s">
        <v>10</v>
      </c>
    </row>
  </sheetData>
  <sheetProtection sheet="1" objects="1" scenarios="1"/>
  <mergeCells count="2">
    <mergeCell ref="B1:I2"/>
    <mergeCell ref="F5:F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3C8-03BA-440B-BAB3-E9FFDFFA4AEC}">
  <dimension ref="A1:L19"/>
  <sheetViews>
    <sheetView workbookViewId="0"/>
  </sheetViews>
  <sheetFormatPr defaultRowHeight="18.75" x14ac:dyDescent="0.4"/>
  <cols>
    <col min="1" max="1" width="13.375" customWidth="1"/>
    <col min="2" max="2" width="16.875" customWidth="1"/>
    <col min="3" max="3" width="3.125" customWidth="1"/>
    <col min="4" max="4" width="17" customWidth="1"/>
    <col min="5" max="5" width="4.375" customWidth="1"/>
    <col min="6" max="6" width="18.625" customWidth="1"/>
    <col min="7" max="7" width="4.375" customWidth="1"/>
  </cols>
  <sheetData>
    <row r="1" spans="1:12" x14ac:dyDescent="0.4">
      <c r="B1" s="30" t="s">
        <v>15</v>
      </c>
      <c r="C1" s="30"/>
      <c r="D1" s="30"/>
      <c r="E1" s="30"/>
      <c r="F1" s="31"/>
      <c r="G1" s="31"/>
      <c r="H1" s="31"/>
      <c r="I1" s="31"/>
    </row>
    <row r="2" spans="1:12" ht="19.5" thickBot="1" x14ac:dyDescent="0.45">
      <c r="B2" s="31"/>
      <c r="C2" s="31"/>
      <c r="D2" s="31"/>
      <c r="E2" s="31"/>
      <c r="F2" s="31"/>
      <c r="G2" s="31"/>
      <c r="H2" s="31"/>
      <c r="I2" s="31"/>
    </row>
    <row r="3" spans="1:12" ht="18" customHeight="1" x14ac:dyDescent="0.4">
      <c r="B3" s="1"/>
      <c r="C3" s="1"/>
      <c r="D3" s="1"/>
      <c r="E3" s="1"/>
      <c r="F3" s="3"/>
      <c r="G3" s="5"/>
      <c r="H3" s="4" t="s">
        <v>8</v>
      </c>
      <c r="I3" s="5"/>
      <c r="J3" s="6"/>
      <c r="K3" s="6"/>
      <c r="L3" s="7"/>
    </row>
    <row r="4" spans="1:12" ht="18" customHeight="1" x14ac:dyDescent="0.4">
      <c r="B4" s="1"/>
      <c r="C4" s="1"/>
      <c r="D4" s="1"/>
      <c r="E4" s="1"/>
      <c r="F4" s="8"/>
      <c r="G4" s="1"/>
      <c r="H4" s="9" t="s">
        <v>7</v>
      </c>
      <c r="I4" s="9" t="s">
        <v>7</v>
      </c>
      <c r="L4" s="10"/>
    </row>
    <row r="5" spans="1:12" ht="18.600000000000001" customHeight="1" thickBot="1" x14ac:dyDescent="0.45">
      <c r="F5" s="11"/>
      <c r="H5" t="s">
        <v>5</v>
      </c>
      <c r="I5" t="s">
        <v>6</v>
      </c>
      <c r="J5" t="s">
        <v>4</v>
      </c>
      <c r="L5" s="10"/>
    </row>
    <row r="6" spans="1:12" ht="19.5" thickBot="1" x14ac:dyDescent="0.45">
      <c r="F6" s="12" t="s">
        <v>3</v>
      </c>
      <c r="G6" s="12"/>
      <c r="H6" s="29">
        <v>10</v>
      </c>
      <c r="I6" s="29">
        <v>10</v>
      </c>
      <c r="J6" s="13">
        <f>SUM(H6)*I6</f>
        <v>100</v>
      </c>
      <c r="K6" s="13"/>
      <c r="L6" s="14"/>
    </row>
    <row r="8" spans="1:12" x14ac:dyDescent="0.4">
      <c r="A8" s="15" t="s">
        <v>1</v>
      </c>
      <c r="B8" s="17" t="s">
        <v>12</v>
      </c>
      <c r="C8" s="18"/>
      <c r="D8" s="17" t="s">
        <v>16</v>
      </c>
      <c r="E8" s="25"/>
      <c r="F8" s="27" t="s">
        <v>22</v>
      </c>
      <c r="G8" s="25"/>
    </row>
    <row r="9" spans="1:12" x14ac:dyDescent="0.4">
      <c r="A9" s="15">
        <v>0</v>
      </c>
      <c r="B9" s="21">
        <v>0</v>
      </c>
      <c r="C9" s="24" t="s">
        <v>9</v>
      </c>
      <c r="D9" s="21">
        <v>0</v>
      </c>
      <c r="E9" s="22" t="s">
        <v>10</v>
      </c>
      <c r="F9" s="21">
        <v>0</v>
      </c>
      <c r="G9" s="22" t="s">
        <v>10</v>
      </c>
    </row>
    <row r="10" spans="1:12" x14ac:dyDescent="0.4">
      <c r="A10" s="15">
        <v>1</v>
      </c>
      <c r="B10" s="23">
        <v>100</v>
      </c>
      <c r="C10" s="24" t="s">
        <v>9</v>
      </c>
      <c r="D10" s="23">
        <f>ROUNDUP(B10*1000/2000,0)</f>
        <v>50</v>
      </c>
      <c r="E10" s="22" t="s">
        <v>10</v>
      </c>
      <c r="F10" s="21">
        <f>SUM(B10*1000)/$J$6</f>
        <v>1000</v>
      </c>
      <c r="G10" s="22" t="s">
        <v>10</v>
      </c>
    </row>
    <row r="11" spans="1:12" x14ac:dyDescent="0.4">
      <c r="A11" s="15">
        <v>2</v>
      </c>
      <c r="B11" s="23">
        <v>200</v>
      </c>
      <c r="C11" s="24" t="s">
        <v>9</v>
      </c>
      <c r="D11" s="23">
        <f t="shared" ref="D11:D18" si="0">ROUNDUP(B11*1000/2000,0)</f>
        <v>100</v>
      </c>
      <c r="E11" s="22" t="s">
        <v>10</v>
      </c>
      <c r="F11" s="21">
        <f t="shared" ref="F11:F19" si="1">SUM(B11*1000)/$J$6</f>
        <v>2000</v>
      </c>
      <c r="G11" s="22" t="s">
        <v>10</v>
      </c>
    </row>
    <row r="12" spans="1:12" x14ac:dyDescent="0.4">
      <c r="A12" s="15">
        <v>3</v>
      </c>
      <c r="B12" s="23">
        <v>300</v>
      </c>
      <c r="C12" s="24" t="s">
        <v>9</v>
      </c>
      <c r="D12" s="23">
        <f t="shared" si="0"/>
        <v>150</v>
      </c>
      <c r="E12" s="22" t="s">
        <v>10</v>
      </c>
      <c r="F12" s="21">
        <f t="shared" si="1"/>
        <v>3000</v>
      </c>
      <c r="G12" s="22" t="s">
        <v>10</v>
      </c>
    </row>
    <row r="13" spans="1:12" x14ac:dyDescent="0.4">
      <c r="A13" s="15">
        <v>4</v>
      </c>
      <c r="B13" s="23">
        <v>400</v>
      </c>
      <c r="C13" s="24" t="s">
        <v>9</v>
      </c>
      <c r="D13" s="23">
        <f t="shared" si="0"/>
        <v>200</v>
      </c>
      <c r="E13" s="22" t="s">
        <v>10</v>
      </c>
      <c r="F13" s="21">
        <f t="shared" si="1"/>
        <v>4000</v>
      </c>
      <c r="G13" s="22" t="s">
        <v>10</v>
      </c>
    </row>
    <row r="14" spans="1:12" x14ac:dyDescent="0.4">
      <c r="A14" s="15">
        <v>5</v>
      </c>
      <c r="B14" s="23">
        <v>500</v>
      </c>
      <c r="C14" s="24" t="s">
        <v>9</v>
      </c>
      <c r="D14" s="23">
        <f t="shared" si="0"/>
        <v>250</v>
      </c>
      <c r="E14" s="22" t="s">
        <v>10</v>
      </c>
      <c r="F14" s="21">
        <f t="shared" si="1"/>
        <v>5000</v>
      </c>
      <c r="G14" s="22" t="s">
        <v>10</v>
      </c>
    </row>
    <row r="15" spans="1:12" x14ac:dyDescent="0.4">
      <c r="A15" s="15">
        <v>6</v>
      </c>
      <c r="B15" s="23">
        <v>600</v>
      </c>
      <c r="C15" s="24" t="s">
        <v>9</v>
      </c>
      <c r="D15" s="23">
        <f t="shared" si="0"/>
        <v>300</v>
      </c>
      <c r="E15" s="22" t="s">
        <v>10</v>
      </c>
      <c r="F15" s="21">
        <f t="shared" si="1"/>
        <v>6000</v>
      </c>
      <c r="G15" s="22" t="s">
        <v>10</v>
      </c>
    </row>
    <row r="16" spans="1:12" x14ac:dyDescent="0.4">
      <c r="A16" s="15">
        <v>7</v>
      </c>
      <c r="B16" s="23">
        <v>700</v>
      </c>
      <c r="C16" s="24" t="s">
        <v>9</v>
      </c>
      <c r="D16" s="23">
        <f t="shared" si="0"/>
        <v>350</v>
      </c>
      <c r="E16" s="22" t="s">
        <v>10</v>
      </c>
      <c r="F16" s="21">
        <f t="shared" si="1"/>
        <v>7000</v>
      </c>
      <c r="G16" s="22" t="s">
        <v>10</v>
      </c>
    </row>
    <row r="17" spans="1:7" x14ac:dyDescent="0.4">
      <c r="A17" s="15">
        <v>8</v>
      </c>
      <c r="B17" s="23">
        <v>800</v>
      </c>
      <c r="C17" s="24" t="s">
        <v>9</v>
      </c>
      <c r="D17" s="23">
        <f t="shared" si="0"/>
        <v>400</v>
      </c>
      <c r="E17" s="22" t="s">
        <v>10</v>
      </c>
      <c r="F17" s="21">
        <f t="shared" si="1"/>
        <v>8000</v>
      </c>
      <c r="G17" s="22" t="s">
        <v>10</v>
      </c>
    </row>
    <row r="18" spans="1:7" x14ac:dyDescent="0.4">
      <c r="A18" s="15">
        <v>9</v>
      </c>
      <c r="B18" s="23">
        <v>900</v>
      </c>
      <c r="C18" s="24" t="s">
        <v>9</v>
      </c>
      <c r="D18" s="23">
        <f t="shared" si="0"/>
        <v>450</v>
      </c>
      <c r="E18" s="22" t="s">
        <v>10</v>
      </c>
      <c r="F18" s="21">
        <f t="shared" si="1"/>
        <v>9000</v>
      </c>
      <c r="G18" s="22" t="s">
        <v>10</v>
      </c>
    </row>
    <row r="19" spans="1:7" x14ac:dyDescent="0.4">
      <c r="A19" s="15">
        <v>10</v>
      </c>
      <c r="B19" s="19">
        <v>1000</v>
      </c>
      <c r="C19" s="20" t="s">
        <v>9</v>
      </c>
      <c r="D19" s="23">
        <f>ROUNDUP(B19*1000/2000,0)</f>
        <v>500</v>
      </c>
      <c r="E19" s="26" t="s">
        <v>10</v>
      </c>
      <c r="F19" s="28">
        <f t="shared" si="1"/>
        <v>10000</v>
      </c>
      <c r="G19" s="26" t="s">
        <v>10</v>
      </c>
    </row>
  </sheetData>
  <sheetProtection sheet="1" objects="1" scenarios="1"/>
  <mergeCells count="1">
    <mergeCell ref="B1:I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0B98-A99A-4914-9D3A-8B63385EAB2A}">
  <dimension ref="A1:L19"/>
  <sheetViews>
    <sheetView workbookViewId="0"/>
  </sheetViews>
  <sheetFormatPr defaultRowHeight="18.75" x14ac:dyDescent="0.4"/>
  <cols>
    <col min="1" max="1" width="13.375" customWidth="1"/>
    <col min="2" max="2" width="16.875" customWidth="1"/>
    <col min="3" max="3" width="3.125" customWidth="1"/>
    <col min="4" max="4" width="17" customWidth="1"/>
    <col min="5" max="5" width="4.375" customWidth="1"/>
    <col min="6" max="6" width="18.625" customWidth="1"/>
    <col min="7" max="7" width="4.375" customWidth="1"/>
  </cols>
  <sheetData>
    <row r="1" spans="1:12" x14ac:dyDescent="0.4">
      <c r="B1" s="30" t="s">
        <v>0</v>
      </c>
      <c r="C1" s="30"/>
      <c r="D1" s="30"/>
      <c r="E1" s="30"/>
      <c r="F1" s="31"/>
      <c r="G1" s="31"/>
      <c r="H1" s="31"/>
      <c r="I1" s="31"/>
    </row>
    <row r="2" spans="1:12" ht="19.5" thickBot="1" x14ac:dyDescent="0.45">
      <c r="B2" s="31"/>
      <c r="C2" s="31"/>
      <c r="D2" s="31"/>
      <c r="E2" s="31"/>
      <c r="F2" s="31"/>
      <c r="G2" s="31"/>
      <c r="H2" s="31"/>
      <c r="I2" s="31"/>
    </row>
    <row r="3" spans="1:12" ht="18" customHeight="1" x14ac:dyDescent="0.4">
      <c r="B3" s="1"/>
      <c r="C3" s="1"/>
      <c r="D3" s="1"/>
      <c r="E3" s="1"/>
      <c r="F3" s="3"/>
      <c r="G3" s="5"/>
      <c r="H3" s="4" t="s">
        <v>8</v>
      </c>
      <c r="I3" s="5"/>
      <c r="J3" s="6"/>
      <c r="K3" s="6"/>
      <c r="L3" s="7"/>
    </row>
    <row r="4" spans="1:12" ht="18" customHeight="1" x14ac:dyDescent="0.4">
      <c r="B4" s="1"/>
      <c r="C4" s="1"/>
      <c r="D4" s="1"/>
      <c r="E4" s="1"/>
      <c r="F4" s="8"/>
      <c r="G4" s="1"/>
      <c r="H4" s="9" t="s">
        <v>7</v>
      </c>
      <c r="I4" s="9" t="s">
        <v>7</v>
      </c>
      <c r="L4" s="10"/>
    </row>
    <row r="5" spans="1:12" ht="19.5" thickBot="1" x14ac:dyDescent="0.45">
      <c r="F5" s="11"/>
      <c r="H5" t="s">
        <v>5</v>
      </c>
      <c r="I5" t="s">
        <v>6</v>
      </c>
      <c r="J5" t="s">
        <v>4</v>
      </c>
      <c r="L5" s="10"/>
    </row>
    <row r="6" spans="1:12" ht="19.5" thickBot="1" x14ac:dyDescent="0.45">
      <c r="F6" s="12" t="s">
        <v>3</v>
      </c>
      <c r="G6" s="12"/>
      <c r="H6" s="29">
        <v>10</v>
      </c>
      <c r="I6" s="29">
        <v>10</v>
      </c>
      <c r="J6" s="13">
        <f>SUM(H6)*I6</f>
        <v>100</v>
      </c>
      <c r="K6" s="13"/>
      <c r="L6" s="14"/>
    </row>
    <row r="8" spans="1:12" x14ac:dyDescent="0.4">
      <c r="A8" s="15" t="s">
        <v>1</v>
      </c>
      <c r="B8" s="17" t="s">
        <v>2</v>
      </c>
      <c r="C8" s="18"/>
      <c r="D8" s="17" t="s">
        <v>16</v>
      </c>
      <c r="E8" s="25"/>
      <c r="F8" s="27" t="s">
        <v>17</v>
      </c>
      <c r="G8" s="25"/>
    </row>
    <row r="9" spans="1:12" x14ac:dyDescent="0.4">
      <c r="A9" s="15">
        <v>0</v>
      </c>
      <c r="B9" s="21">
        <v>0</v>
      </c>
      <c r="C9" s="24" t="s">
        <v>9</v>
      </c>
      <c r="D9" s="21">
        <v>0</v>
      </c>
      <c r="E9" s="22" t="s">
        <v>10</v>
      </c>
      <c r="F9" s="21">
        <v>0</v>
      </c>
      <c r="G9" s="22" t="s">
        <v>10</v>
      </c>
    </row>
    <row r="10" spans="1:12" x14ac:dyDescent="0.4">
      <c r="A10" s="15">
        <v>1</v>
      </c>
      <c r="B10" s="23">
        <v>100</v>
      </c>
      <c r="C10" s="24" t="s">
        <v>9</v>
      </c>
      <c r="D10" s="23">
        <f>ROUNDUP(B10*1000/3200,0)</f>
        <v>32</v>
      </c>
      <c r="E10" s="22" t="s">
        <v>10</v>
      </c>
      <c r="F10" s="21">
        <f>SUM(B10*1000)/$J$6</f>
        <v>1000</v>
      </c>
      <c r="G10" s="22" t="s">
        <v>10</v>
      </c>
    </row>
    <row r="11" spans="1:12" x14ac:dyDescent="0.4">
      <c r="A11" s="15">
        <v>2</v>
      </c>
      <c r="B11" s="23">
        <v>200</v>
      </c>
      <c r="C11" s="24" t="s">
        <v>9</v>
      </c>
      <c r="D11" s="23">
        <f t="shared" ref="D11:D19" si="0">ROUNDUP(B11*1000/3200,0)</f>
        <v>63</v>
      </c>
      <c r="E11" s="22" t="s">
        <v>10</v>
      </c>
      <c r="F11" s="21">
        <f t="shared" ref="F11:F19" si="1">SUM(B11*1000)/$J$6</f>
        <v>2000</v>
      </c>
      <c r="G11" s="22" t="s">
        <v>10</v>
      </c>
    </row>
    <row r="12" spans="1:12" x14ac:dyDescent="0.4">
      <c r="A12" s="15">
        <v>3</v>
      </c>
      <c r="B12" s="23">
        <v>300</v>
      </c>
      <c r="C12" s="24" t="s">
        <v>9</v>
      </c>
      <c r="D12" s="23">
        <f t="shared" si="0"/>
        <v>94</v>
      </c>
      <c r="E12" s="22" t="s">
        <v>10</v>
      </c>
      <c r="F12" s="21">
        <f t="shared" si="1"/>
        <v>3000</v>
      </c>
      <c r="G12" s="22" t="s">
        <v>10</v>
      </c>
    </row>
    <row r="13" spans="1:12" x14ac:dyDescent="0.4">
      <c r="A13" s="15">
        <v>4</v>
      </c>
      <c r="B13" s="23">
        <v>400</v>
      </c>
      <c r="C13" s="24" t="s">
        <v>9</v>
      </c>
      <c r="D13" s="23">
        <f t="shared" si="0"/>
        <v>125</v>
      </c>
      <c r="E13" s="22" t="s">
        <v>10</v>
      </c>
      <c r="F13" s="21">
        <f t="shared" si="1"/>
        <v>4000</v>
      </c>
      <c r="G13" s="22" t="s">
        <v>10</v>
      </c>
    </row>
    <row r="14" spans="1:12" x14ac:dyDescent="0.4">
      <c r="A14" s="15">
        <v>5</v>
      </c>
      <c r="B14" s="23">
        <v>500</v>
      </c>
      <c r="C14" s="24" t="s">
        <v>9</v>
      </c>
      <c r="D14" s="23">
        <f t="shared" si="0"/>
        <v>157</v>
      </c>
      <c r="E14" s="22" t="s">
        <v>10</v>
      </c>
      <c r="F14" s="21">
        <f t="shared" si="1"/>
        <v>5000</v>
      </c>
      <c r="G14" s="22" t="s">
        <v>10</v>
      </c>
    </row>
    <row r="15" spans="1:12" x14ac:dyDescent="0.4">
      <c r="A15" s="15">
        <v>6</v>
      </c>
      <c r="B15" s="23">
        <v>600</v>
      </c>
      <c r="C15" s="24" t="s">
        <v>9</v>
      </c>
      <c r="D15" s="23">
        <f t="shared" si="0"/>
        <v>188</v>
      </c>
      <c r="E15" s="22" t="s">
        <v>10</v>
      </c>
      <c r="F15" s="21">
        <f t="shared" si="1"/>
        <v>6000</v>
      </c>
      <c r="G15" s="22" t="s">
        <v>10</v>
      </c>
    </row>
    <row r="16" spans="1:12" x14ac:dyDescent="0.4">
      <c r="A16" s="15">
        <v>7</v>
      </c>
      <c r="B16" s="23">
        <v>700</v>
      </c>
      <c r="C16" s="24" t="s">
        <v>9</v>
      </c>
      <c r="D16" s="23">
        <f t="shared" si="0"/>
        <v>219</v>
      </c>
      <c r="E16" s="22" t="s">
        <v>10</v>
      </c>
      <c r="F16" s="21">
        <f t="shared" si="1"/>
        <v>7000</v>
      </c>
      <c r="G16" s="22" t="s">
        <v>10</v>
      </c>
    </row>
    <row r="17" spans="1:7" x14ac:dyDescent="0.4">
      <c r="A17" s="15">
        <v>8</v>
      </c>
      <c r="B17" s="23">
        <v>800</v>
      </c>
      <c r="C17" s="24" t="s">
        <v>9</v>
      </c>
      <c r="D17" s="23">
        <f t="shared" si="0"/>
        <v>250</v>
      </c>
      <c r="E17" s="22" t="s">
        <v>10</v>
      </c>
      <c r="F17" s="21">
        <f t="shared" si="1"/>
        <v>8000</v>
      </c>
      <c r="G17" s="22" t="s">
        <v>10</v>
      </c>
    </row>
    <row r="18" spans="1:7" x14ac:dyDescent="0.4">
      <c r="A18" s="15">
        <v>9</v>
      </c>
      <c r="B18" s="23">
        <v>900</v>
      </c>
      <c r="C18" s="24" t="s">
        <v>9</v>
      </c>
      <c r="D18" s="23">
        <f t="shared" si="0"/>
        <v>282</v>
      </c>
      <c r="E18" s="22" t="s">
        <v>10</v>
      </c>
      <c r="F18" s="21">
        <f t="shared" si="1"/>
        <v>9000</v>
      </c>
      <c r="G18" s="22" t="s">
        <v>10</v>
      </c>
    </row>
    <row r="19" spans="1:7" x14ac:dyDescent="0.4">
      <c r="A19" s="15">
        <v>10</v>
      </c>
      <c r="B19" s="19">
        <v>1000</v>
      </c>
      <c r="C19" s="20" t="s">
        <v>9</v>
      </c>
      <c r="D19" s="23">
        <f t="shared" si="0"/>
        <v>313</v>
      </c>
      <c r="E19" s="26" t="s">
        <v>10</v>
      </c>
      <c r="F19" s="28">
        <f t="shared" si="1"/>
        <v>10000</v>
      </c>
      <c r="G19" s="26" t="s">
        <v>10</v>
      </c>
    </row>
  </sheetData>
  <sheetProtection sheet="1" objects="1" scenarios="1"/>
  <mergeCells count="1">
    <mergeCell ref="B1:I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E6AF-B838-421E-8971-FB70D52C0739}">
  <dimension ref="A1:L19"/>
  <sheetViews>
    <sheetView workbookViewId="0"/>
  </sheetViews>
  <sheetFormatPr defaultRowHeight="18.75" x14ac:dyDescent="0.4"/>
  <cols>
    <col min="1" max="1" width="13.375" customWidth="1"/>
    <col min="2" max="2" width="16.875" customWidth="1"/>
    <col min="3" max="3" width="3.125" customWidth="1"/>
    <col min="4" max="4" width="17" customWidth="1"/>
    <col min="5" max="5" width="4.375" customWidth="1"/>
    <col min="6" max="6" width="18.625" customWidth="1"/>
    <col min="7" max="7" width="4.375" customWidth="1"/>
  </cols>
  <sheetData>
    <row r="1" spans="1:12" x14ac:dyDescent="0.4">
      <c r="B1" s="30" t="s">
        <v>23</v>
      </c>
      <c r="C1" s="30"/>
      <c r="D1" s="30"/>
      <c r="E1" s="30"/>
      <c r="F1" s="31"/>
      <c r="G1" s="31"/>
      <c r="H1" s="31"/>
      <c r="I1" s="31"/>
    </row>
    <row r="2" spans="1:12" ht="19.5" thickBot="1" x14ac:dyDescent="0.45">
      <c r="B2" s="31"/>
      <c r="C2" s="31"/>
      <c r="D2" s="31"/>
      <c r="E2" s="31"/>
      <c r="F2" s="31"/>
      <c r="G2" s="31"/>
      <c r="H2" s="31"/>
      <c r="I2" s="31"/>
    </row>
    <row r="3" spans="1:12" ht="18" customHeight="1" x14ac:dyDescent="0.4">
      <c r="B3" s="1"/>
      <c r="C3" s="1"/>
      <c r="D3" s="1"/>
      <c r="E3" s="1"/>
      <c r="F3" s="3"/>
      <c r="G3" s="5"/>
      <c r="H3" s="4" t="s">
        <v>8</v>
      </c>
      <c r="I3" s="5"/>
      <c r="J3" s="6"/>
      <c r="K3" s="6"/>
      <c r="L3" s="7"/>
    </row>
    <row r="4" spans="1:12" ht="18" customHeight="1" x14ac:dyDescent="0.4">
      <c r="B4" s="1"/>
      <c r="C4" s="1"/>
      <c r="D4" s="1"/>
      <c r="E4" s="1"/>
      <c r="F4" s="8"/>
      <c r="G4" s="1"/>
      <c r="H4" s="9" t="s">
        <v>7</v>
      </c>
      <c r="I4" s="9" t="s">
        <v>7</v>
      </c>
      <c r="L4" s="10"/>
    </row>
    <row r="5" spans="1:12" ht="19.5" thickBot="1" x14ac:dyDescent="0.45">
      <c r="F5" s="11"/>
      <c r="H5" t="s">
        <v>5</v>
      </c>
      <c r="I5" t="s">
        <v>6</v>
      </c>
      <c r="J5" t="s">
        <v>4</v>
      </c>
      <c r="L5" s="10"/>
    </row>
    <row r="6" spans="1:12" ht="19.5" thickBot="1" x14ac:dyDescent="0.45">
      <c r="F6" s="12" t="s">
        <v>3</v>
      </c>
      <c r="G6" s="12"/>
      <c r="H6" s="29">
        <v>10</v>
      </c>
      <c r="I6" s="29">
        <v>10</v>
      </c>
      <c r="J6" s="13">
        <f>SUM(H6)*I6</f>
        <v>100</v>
      </c>
      <c r="K6" s="13"/>
      <c r="L6" s="14"/>
    </row>
    <row r="8" spans="1:12" x14ac:dyDescent="0.4">
      <c r="A8" s="15" t="s">
        <v>1</v>
      </c>
      <c r="B8" s="17" t="s">
        <v>24</v>
      </c>
      <c r="C8" s="18"/>
      <c r="D8" s="17" t="s">
        <v>16</v>
      </c>
      <c r="E8" s="25"/>
      <c r="F8" s="27" t="s">
        <v>17</v>
      </c>
      <c r="G8" s="25"/>
    </row>
    <row r="9" spans="1:12" x14ac:dyDescent="0.4">
      <c r="A9" s="15">
        <v>0</v>
      </c>
      <c r="B9" s="21">
        <v>0</v>
      </c>
      <c r="C9" s="24" t="s">
        <v>9</v>
      </c>
      <c r="D9" s="21">
        <v>0</v>
      </c>
      <c r="E9" s="22" t="s">
        <v>10</v>
      </c>
      <c r="F9" s="21">
        <v>0</v>
      </c>
      <c r="G9" s="22" t="s">
        <v>10</v>
      </c>
    </row>
    <row r="10" spans="1:12" x14ac:dyDescent="0.4">
      <c r="A10" s="15">
        <v>1</v>
      </c>
      <c r="B10" s="23">
        <v>100</v>
      </c>
      <c r="C10" s="24" t="s">
        <v>9</v>
      </c>
      <c r="D10" s="23">
        <f>ROUNDUP(B10*1000/4800,0)</f>
        <v>21</v>
      </c>
      <c r="E10" s="22" t="s">
        <v>10</v>
      </c>
      <c r="F10" s="21">
        <f>SUM(B10*1000)/$J$6</f>
        <v>1000</v>
      </c>
      <c r="G10" s="22" t="s">
        <v>10</v>
      </c>
    </row>
    <row r="11" spans="1:12" x14ac:dyDescent="0.4">
      <c r="A11" s="15">
        <v>2</v>
      </c>
      <c r="B11" s="23">
        <v>200</v>
      </c>
      <c r="C11" s="24" t="s">
        <v>9</v>
      </c>
      <c r="D11" s="23">
        <f t="shared" ref="D11:D19" si="0">ROUNDUP(B11*1000/4800,0)</f>
        <v>42</v>
      </c>
      <c r="E11" s="22" t="s">
        <v>10</v>
      </c>
      <c r="F11" s="21">
        <f t="shared" ref="F11:F19" si="1">SUM(B11*1000)/$J$6</f>
        <v>2000</v>
      </c>
      <c r="G11" s="22" t="s">
        <v>10</v>
      </c>
    </row>
    <row r="12" spans="1:12" x14ac:dyDescent="0.4">
      <c r="A12" s="15">
        <v>3</v>
      </c>
      <c r="B12" s="23">
        <v>300</v>
      </c>
      <c r="C12" s="24" t="s">
        <v>9</v>
      </c>
      <c r="D12" s="23">
        <f t="shared" si="0"/>
        <v>63</v>
      </c>
      <c r="E12" s="22" t="s">
        <v>10</v>
      </c>
      <c r="F12" s="21">
        <f t="shared" si="1"/>
        <v>3000</v>
      </c>
      <c r="G12" s="22" t="s">
        <v>10</v>
      </c>
    </row>
    <row r="13" spans="1:12" x14ac:dyDescent="0.4">
      <c r="A13" s="15">
        <v>4</v>
      </c>
      <c r="B13" s="23">
        <v>400</v>
      </c>
      <c r="C13" s="24" t="s">
        <v>9</v>
      </c>
      <c r="D13" s="23">
        <f t="shared" si="0"/>
        <v>84</v>
      </c>
      <c r="E13" s="22" t="s">
        <v>10</v>
      </c>
      <c r="F13" s="21">
        <f t="shared" si="1"/>
        <v>4000</v>
      </c>
      <c r="G13" s="22" t="s">
        <v>10</v>
      </c>
    </row>
    <row r="14" spans="1:12" x14ac:dyDescent="0.4">
      <c r="A14" s="15">
        <v>5</v>
      </c>
      <c r="B14" s="23">
        <v>500</v>
      </c>
      <c r="C14" s="24" t="s">
        <v>9</v>
      </c>
      <c r="D14" s="23">
        <f t="shared" si="0"/>
        <v>105</v>
      </c>
      <c r="E14" s="22" t="s">
        <v>10</v>
      </c>
      <c r="F14" s="21">
        <f t="shared" si="1"/>
        <v>5000</v>
      </c>
      <c r="G14" s="22" t="s">
        <v>10</v>
      </c>
    </row>
    <row r="15" spans="1:12" x14ac:dyDescent="0.4">
      <c r="A15" s="15">
        <v>6</v>
      </c>
      <c r="B15" s="23">
        <v>600</v>
      </c>
      <c r="C15" s="24" t="s">
        <v>9</v>
      </c>
      <c r="D15" s="23">
        <f t="shared" si="0"/>
        <v>125</v>
      </c>
      <c r="E15" s="22" t="s">
        <v>10</v>
      </c>
      <c r="F15" s="21">
        <f t="shared" si="1"/>
        <v>6000</v>
      </c>
      <c r="G15" s="22" t="s">
        <v>10</v>
      </c>
    </row>
    <row r="16" spans="1:12" x14ac:dyDescent="0.4">
      <c r="A16" s="15">
        <v>7</v>
      </c>
      <c r="B16" s="23">
        <v>700</v>
      </c>
      <c r="C16" s="24" t="s">
        <v>9</v>
      </c>
      <c r="D16" s="23">
        <f t="shared" si="0"/>
        <v>146</v>
      </c>
      <c r="E16" s="22" t="s">
        <v>10</v>
      </c>
      <c r="F16" s="21">
        <f t="shared" si="1"/>
        <v>7000</v>
      </c>
      <c r="G16" s="22" t="s">
        <v>10</v>
      </c>
    </row>
    <row r="17" spans="1:7" x14ac:dyDescent="0.4">
      <c r="A17" s="15">
        <v>8</v>
      </c>
      <c r="B17" s="23">
        <v>800</v>
      </c>
      <c r="C17" s="24" t="s">
        <v>9</v>
      </c>
      <c r="D17" s="23">
        <f t="shared" si="0"/>
        <v>167</v>
      </c>
      <c r="E17" s="22" t="s">
        <v>10</v>
      </c>
      <c r="F17" s="21">
        <f t="shared" si="1"/>
        <v>8000</v>
      </c>
      <c r="G17" s="22" t="s">
        <v>10</v>
      </c>
    </row>
    <row r="18" spans="1:7" x14ac:dyDescent="0.4">
      <c r="A18" s="15">
        <v>9</v>
      </c>
      <c r="B18" s="23">
        <v>900</v>
      </c>
      <c r="C18" s="24" t="s">
        <v>9</v>
      </c>
      <c r="D18" s="23">
        <f t="shared" si="0"/>
        <v>188</v>
      </c>
      <c r="E18" s="22" t="s">
        <v>10</v>
      </c>
      <c r="F18" s="21">
        <f t="shared" si="1"/>
        <v>9000</v>
      </c>
      <c r="G18" s="22" t="s">
        <v>10</v>
      </c>
    </row>
    <row r="19" spans="1:7" x14ac:dyDescent="0.4">
      <c r="A19" s="15">
        <v>10</v>
      </c>
      <c r="B19" s="19">
        <v>1000</v>
      </c>
      <c r="C19" s="20" t="s">
        <v>9</v>
      </c>
      <c r="D19" s="23">
        <f t="shared" si="0"/>
        <v>209</v>
      </c>
      <c r="E19" s="26" t="s">
        <v>10</v>
      </c>
      <c r="F19" s="28">
        <f t="shared" si="1"/>
        <v>10000</v>
      </c>
      <c r="G19" s="26" t="s">
        <v>10</v>
      </c>
    </row>
  </sheetData>
  <sheetProtection sheet="1" objects="1" scenarios="1"/>
  <mergeCells count="1">
    <mergeCell ref="B1:I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D337-42DC-4BB0-BA8C-943C0F6F80B6}">
  <dimension ref="A1:M22"/>
  <sheetViews>
    <sheetView workbookViewId="0"/>
  </sheetViews>
  <sheetFormatPr defaultRowHeight="18.75" x14ac:dyDescent="0.4"/>
  <cols>
    <col min="1" max="1" width="13.375" customWidth="1"/>
    <col min="2" max="2" width="4.5" customWidth="1"/>
    <col min="3" max="3" width="16.875" customWidth="1"/>
    <col min="4" max="4" width="3.125" customWidth="1"/>
    <col min="5" max="5" width="17" customWidth="1"/>
    <col min="6" max="6" width="4.375" customWidth="1"/>
    <col min="7" max="7" width="18.625" customWidth="1"/>
    <col min="8" max="8" width="4.375" customWidth="1"/>
  </cols>
  <sheetData>
    <row r="1" spans="1:13" x14ac:dyDescent="0.4">
      <c r="C1" s="30" t="s">
        <v>18</v>
      </c>
      <c r="D1" s="30"/>
      <c r="E1" s="30"/>
      <c r="F1" s="30"/>
      <c r="G1" s="31"/>
      <c r="H1" s="31"/>
      <c r="I1" s="31"/>
      <c r="J1" s="31"/>
    </row>
    <row r="2" spans="1:13" ht="19.5" thickBot="1" x14ac:dyDescent="0.45">
      <c r="C2" s="31"/>
      <c r="D2" s="31"/>
      <c r="E2" s="31"/>
      <c r="F2" s="31"/>
      <c r="G2" s="31"/>
      <c r="H2" s="31"/>
      <c r="I2" s="31"/>
      <c r="J2" s="31"/>
    </row>
    <row r="3" spans="1:13" ht="18" customHeight="1" x14ac:dyDescent="0.4">
      <c r="C3" s="1"/>
      <c r="D3" s="1"/>
      <c r="E3" s="1"/>
      <c r="F3" s="1"/>
      <c r="G3" s="3"/>
      <c r="H3" s="5"/>
      <c r="I3" s="4" t="s">
        <v>8</v>
      </c>
      <c r="J3" s="5"/>
      <c r="K3" s="6"/>
      <c r="L3" s="6"/>
      <c r="M3" s="7"/>
    </row>
    <row r="4" spans="1:13" ht="18" customHeight="1" x14ac:dyDescent="0.4">
      <c r="C4" s="1"/>
      <c r="D4" s="1"/>
      <c r="E4" s="1"/>
      <c r="F4" s="1"/>
      <c r="G4" s="8"/>
      <c r="H4" s="1"/>
      <c r="I4" s="9" t="s">
        <v>7</v>
      </c>
      <c r="J4" s="9" t="s">
        <v>7</v>
      </c>
      <c r="M4" s="10"/>
    </row>
    <row r="5" spans="1:13" ht="18.600000000000001" customHeight="1" thickBot="1" x14ac:dyDescent="0.45">
      <c r="G5" s="11"/>
      <c r="I5" t="s">
        <v>5</v>
      </c>
      <c r="J5" t="s">
        <v>6</v>
      </c>
      <c r="K5" t="s">
        <v>4</v>
      </c>
      <c r="M5" s="10"/>
    </row>
    <row r="6" spans="1:13" ht="19.5" thickBot="1" x14ac:dyDescent="0.45">
      <c r="G6" s="12" t="s">
        <v>3</v>
      </c>
      <c r="H6" s="12"/>
      <c r="I6" s="29">
        <v>10</v>
      </c>
      <c r="J6" s="29">
        <v>10</v>
      </c>
      <c r="K6" s="13">
        <f>SUM(I6)*J6</f>
        <v>100</v>
      </c>
      <c r="L6" s="13"/>
      <c r="M6" s="14"/>
    </row>
    <row r="7" spans="1:13" x14ac:dyDescent="0.4">
      <c r="A7" s="16">
        <v>1215</v>
      </c>
      <c r="B7" s="16"/>
    </row>
    <row r="8" spans="1:13" x14ac:dyDescent="0.4">
      <c r="A8" s="34" t="s">
        <v>19</v>
      </c>
      <c r="B8" s="35"/>
      <c r="C8" s="17" t="s">
        <v>20</v>
      </c>
      <c r="D8" s="18"/>
      <c r="E8" s="17" t="s">
        <v>16</v>
      </c>
      <c r="F8" s="25"/>
      <c r="G8" s="27" t="s">
        <v>22</v>
      </c>
      <c r="H8" s="25"/>
    </row>
    <row r="9" spans="1:13" x14ac:dyDescent="0.4">
      <c r="A9" s="21">
        <v>0</v>
      </c>
      <c r="B9" s="22" t="s">
        <v>21</v>
      </c>
      <c r="C9" s="21">
        <v>0</v>
      </c>
      <c r="D9" s="24" t="s">
        <v>9</v>
      </c>
      <c r="E9" s="21">
        <v>0</v>
      </c>
      <c r="F9" s="22" t="s">
        <v>10</v>
      </c>
      <c r="G9" s="21">
        <v>0</v>
      </c>
      <c r="H9" s="22" t="s">
        <v>10</v>
      </c>
    </row>
    <row r="10" spans="1:13" x14ac:dyDescent="0.4">
      <c r="A10" s="21">
        <v>0.15</v>
      </c>
      <c r="B10" s="22" t="s">
        <v>21</v>
      </c>
      <c r="C10" s="23">
        <f t="shared" ref="C10:C21" si="0">ROUNDUP($A$7*A10,0)</f>
        <v>183</v>
      </c>
      <c r="D10" s="24" t="s">
        <v>9</v>
      </c>
      <c r="E10" s="23">
        <f>ROUNDUP(C10*1000/1620,0)</f>
        <v>113</v>
      </c>
      <c r="F10" s="22" t="s">
        <v>10</v>
      </c>
      <c r="G10" s="21">
        <f>SUM(C10*1000)/$K$6</f>
        <v>1830</v>
      </c>
      <c r="H10" s="22" t="s">
        <v>10</v>
      </c>
    </row>
    <row r="11" spans="1:13" x14ac:dyDescent="0.4">
      <c r="A11" s="21">
        <v>0.2</v>
      </c>
      <c r="B11" s="22" t="s">
        <v>21</v>
      </c>
      <c r="C11" s="23">
        <f t="shared" si="0"/>
        <v>243</v>
      </c>
      <c r="D11" s="24" t="s">
        <v>9</v>
      </c>
      <c r="E11" s="23">
        <f t="shared" ref="E11:E21" si="1">ROUNDUP(C11*1000/1620,0)</f>
        <v>150</v>
      </c>
      <c r="F11" s="22" t="s">
        <v>10</v>
      </c>
      <c r="G11" s="21">
        <f t="shared" ref="G11:G22" si="2">SUM(C11*1000)/$K$6</f>
        <v>2430</v>
      </c>
      <c r="H11" s="22" t="s">
        <v>10</v>
      </c>
    </row>
    <row r="12" spans="1:13" x14ac:dyDescent="0.4">
      <c r="A12" s="21">
        <v>0.25</v>
      </c>
      <c r="B12" s="22" t="s">
        <v>21</v>
      </c>
      <c r="C12" s="23">
        <f t="shared" si="0"/>
        <v>304</v>
      </c>
      <c r="D12" s="24" t="s">
        <v>9</v>
      </c>
      <c r="E12" s="23">
        <f t="shared" si="1"/>
        <v>188</v>
      </c>
      <c r="F12" s="22" t="s">
        <v>10</v>
      </c>
      <c r="G12" s="21">
        <f t="shared" si="2"/>
        <v>3040</v>
      </c>
      <c r="H12" s="22" t="s">
        <v>10</v>
      </c>
    </row>
    <row r="13" spans="1:13" x14ac:dyDescent="0.4">
      <c r="A13" s="21">
        <v>0.3</v>
      </c>
      <c r="B13" s="22" t="s">
        <v>21</v>
      </c>
      <c r="C13" s="23">
        <f t="shared" si="0"/>
        <v>365</v>
      </c>
      <c r="D13" s="24" t="s">
        <v>9</v>
      </c>
      <c r="E13" s="23">
        <f t="shared" si="1"/>
        <v>226</v>
      </c>
      <c r="F13" s="22" t="s">
        <v>10</v>
      </c>
      <c r="G13" s="21">
        <f t="shared" si="2"/>
        <v>3650</v>
      </c>
      <c r="H13" s="22" t="s">
        <v>10</v>
      </c>
    </row>
    <row r="14" spans="1:13" x14ac:dyDescent="0.4">
      <c r="A14" s="21">
        <v>0.35</v>
      </c>
      <c r="B14" s="22" t="s">
        <v>21</v>
      </c>
      <c r="C14" s="23">
        <f t="shared" si="0"/>
        <v>426</v>
      </c>
      <c r="D14" s="24" t="s">
        <v>9</v>
      </c>
      <c r="E14" s="23">
        <f t="shared" si="1"/>
        <v>263</v>
      </c>
      <c r="F14" s="22" t="s">
        <v>10</v>
      </c>
      <c r="G14" s="21">
        <f t="shared" si="2"/>
        <v>4260</v>
      </c>
      <c r="H14" s="22" t="s">
        <v>10</v>
      </c>
    </row>
    <row r="15" spans="1:13" x14ac:dyDescent="0.4">
      <c r="A15" s="21">
        <v>0.4</v>
      </c>
      <c r="B15" s="22" t="s">
        <v>21</v>
      </c>
      <c r="C15" s="23">
        <f t="shared" si="0"/>
        <v>486</v>
      </c>
      <c r="D15" s="24" t="s">
        <v>9</v>
      </c>
      <c r="E15" s="23">
        <f t="shared" si="1"/>
        <v>300</v>
      </c>
      <c r="F15" s="22" t="s">
        <v>10</v>
      </c>
      <c r="G15" s="21">
        <f t="shared" si="2"/>
        <v>4860</v>
      </c>
      <c r="H15" s="22" t="s">
        <v>10</v>
      </c>
    </row>
    <row r="16" spans="1:13" x14ac:dyDescent="0.4">
      <c r="A16" s="21">
        <v>0.45</v>
      </c>
      <c r="B16" s="22" t="s">
        <v>21</v>
      </c>
      <c r="C16" s="23">
        <f t="shared" si="0"/>
        <v>547</v>
      </c>
      <c r="D16" s="24" t="s">
        <v>9</v>
      </c>
      <c r="E16" s="23">
        <f t="shared" si="1"/>
        <v>338</v>
      </c>
      <c r="F16" s="22" t="s">
        <v>10</v>
      </c>
      <c r="G16" s="21">
        <f t="shared" si="2"/>
        <v>5470</v>
      </c>
      <c r="H16" s="22" t="s">
        <v>10</v>
      </c>
    </row>
    <row r="17" spans="1:8" x14ac:dyDescent="0.4">
      <c r="A17" s="21">
        <v>0.5</v>
      </c>
      <c r="B17" s="22" t="s">
        <v>21</v>
      </c>
      <c r="C17" s="23">
        <f t="shared" si="0"/>
        <v>608</v>
      </c>
      <c r="D17" s="24" t="s">
        <v>9</v>
      </c>
      <c r="E17" s="23">
        <f t="shared" si="1"/>
        <v>376</v>
      </c>
      <c r="F17" s="22" t="s">
        <v>10</v>
      </c>
      <c r="G17" s="21">
        <f t="shared" si="2"/>
        <v>6080</v>
      </c>
      <c r="H17" s="22" t="s">
        <v>10</v>
      </c>
    </row>
    <row r="18" spans="1:8" x14ac:dyDescent="0.4">
      <c r="A18" s="21">
        <v>0.55000000000000004</v>
      </c>
      <c r="B18" s="22" t="s">
        <v>21</v>
      </c>
      <c r="C18" s="23">
        <f t="shared" si="0"/>
        <v>669</v>
      </c>
      <c r="D18" s="24" t="s">
        <v>9</v>
      </c>
      <c r="E18" s="23">
        <f t="shared" si="1"/>
        <v>413</v>
      </c>
      <c r="F18" s="22" t="s">
        <v>10</v>
      </c>
      <c r="G18" s="21">
        <f t="shared" si="2"/>
        <v>6690</v>
      </c>
      <c r="H18" s="22" t="s">
        <v>10</v>
      </c>
    </row>
    <row r="19" spans="1:8" x14ac:dyDescent="0.4">
      <c r="A19" s="21">
        <v>0.6</v>
      </c>
      <c r="B19" s="22" t="s">
        <v>21</v>
      </c>
      <c r="C19" s="23">
        <f t="shared" si="0"/>
        <v>729</v>
      </c>
      <c r="D19" s="24" t="s">
        <v>9</v>
      </c>
      <c r="E19" s="23">
        <f t="shared" si="1"/>
        <v>450</v>
      </c>
      <c r="F19" s="22" t="s">
        <v>10</v>
      </c>
      <c r="G19" s="21">
        <f t="shared" si="2"/>
        <v>7290</v>
      </c>
      <c r="H19" s="22" t="s">
        <v>10</v>
      </c>
    </row>
    <row r="20" spans="1:8" x14ac:dyDescent="0.4">
      <c r="A20" s="21">
        <v>0.65</v>
      </c>
      <c r="B20" s="22" t="s">
        <v>21</v>
      </c>
      <c r="C20" s="23">
        <f t="shared" si="0"/>
        <v>790</v>
      </c>
      <c r="D20" s="24" t="s">
        <v>9</v>
      </c>
      <c r="E20" s="23">
        <f t="shared" si="1"/>
        <v>488</v>
      </c>
      <c r="F20" s="22" t="s">
        <v>10</v>
      </c>
      <c r="G20" s="21">
        <f t="shared" si="2"/>
        <v>7900</v>
      </c>
      <c r="H20" s="22" t="s">
        <v>10</v>
      </c>
    </row>
    <row r="21" spans="1:8" x14ac:dyDescent="0.4">
      <c r="A21" s="21">
        <v>0.7</v>
      </c>
      <c r="B21" s="22" t="s">
        <v>21</v>
      </c>
      <c r="C21" s="23">
        <f t="shared" si="0"/>
        <v>851</v>
      </c>
      <c r="D21" s="24" t="s">
        <v>9</v>
      </c>
      <c r="E21" s="23">
        <f t="shared" si="1"/>
        <v>526</v>
      </c>
      <c r="F21" s="22" t="s">
        <v>10</v>
      </c>
      <c r="G21" s="21">
        <f t="shared" si="2"/>
        <v>8510</v>
      </c>
      <c r="H21" s="22" t="s">
        <v>10</v>
      </c>
    </row>
    <row r="22" spans="1:8" x14ac:dyDescent="0.4">
      <c r="A22" s="28">
        <v>0.75</v>
      </c>
      <c r="B22" s="26" t="s">
        <v>21</v>
      </c>
      <c r="C22" s="19">
        <f>ROUNDUP($A$7*A22,0)</f>
        <v>912</v>
      </c>
      <c r="D22" s="20" t="s">
        <v>9</v>
      </c>
      <c r="E22" s="19">
        <f>ROUNDUP(C22*1000/1620,0)</f>
        <v>563</v>
      </c>
      <c r="F22" s="26" t="s">
        <v>10</v>
      </c>
      <c r="G22" s="28">
        <f t="shared" si="2"/>
        <v>9120</v>
      </c>
      <c r="H22" s="26" t="s">
        <v>10</v>
      </c>
    </row>
  </sheetData>
  <sheetProtection sheet="1" objects="1" scenarios="1"/>
  <mergeCells count="2">
    <mergeCell ref="C1:J2"/>
    <mergeCell ref="A8:B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5400</vt:lpstr>
      <vt:lpstr>54A</vt:lpstr>
      <vt:lpstr>84A</vt:lpstr>
      <vt:lpstr>124A,AP</vt:lpstr>
      <vt:lpstr>4536A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直矢</dc:creator>
  <cp:lastModifiedBy>HAS-EIGYO1810U</cp:lastModifiedBy>
  <dcterms:created xsi:type="dcterms:W3CDTF">2025-05-28T02:45:49Z</dcterms:created>
  <dcterms:modified xsi:type="dcterms:W3CDTF">2025-06-05T04:27:23Z</dcterms:modified>
</cp:coreProperties>
</file>